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3" sheetId="1" r:id="rId1"/>
  </sheets>
  <definedNames>
    <definedName name="_xlnm.Print_Area" localSheetId="0">'Лист3'!$B$1:$N$30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<sst xmlns="http://schemas.openxmlformats.org/spreadsheetml/2006/main" count="29" uniqueCount="29">
  <si>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</si>
  <si>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</si>
  <si>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</si>
  <si>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</si>
  <si>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</si>
  <si>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</si>
  <si>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</si>
  <si>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</si>
  <si>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</si>
  <si>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** Расчет начальной (максимальной) цены контракта  производится путем сложения начальных (максимальных) цен по позициям.</t>
  </si>
  <si>
    <t xml:space="preserve">Начальная (максимальная) цена контракта**, руб. </t>
  </si>
  <si>
    <t>Используемый метод определения начальной (максимальной) цены контракта: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</si>
  <si>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контракта</t>
  </si>
  <si>
    <t>Цены поставщиков (исполнителей, подрядчиков), рублей за 1 ед.</t>
  </si>
  <si>
    <t>Средняя цена за ед. изм.</t>
  </si>
  <si>
    <t>Среднее квадратичное отклонение</t>
  </si>
  <si>
    <t>Коэффициент вариации, %</t>
  </si>
  <si>
    <t>В соответствии с техническим заданием</t>
  </si>
  <si>
    <t>Коммерческое предложение вхд от 14.03.2016 №34</t>
  </si>
  <si>
    <t>Коммерческое предложение исхд от 16.03.2016 № 01</t>
  </si>
  <si>
    <t>Коммерческое предложение вхд от 16.03.2016 №39</t>
  </si>
  <si>
    <t>шт</t>
  </si>
  <si>
    <t xml:space="preserve">Среднее квадратичное отклонение – 1330,80, коэффициент вариации – 20,08 % (не должен превышать 33 %), совокупность значений, используемых в расчете, считается однородной.
По результатам изучения рынка  начальная (максимальная) цена контракта принята как средняя цена из поступивших предложений и составляет  424080,00 руб.
Контрактный управляющий: ___________________ Антонова И.А.
</t>
  </si>
  <si>
    <t>ОБОСНОВАНИЕ НАЧАЛЬНОЙ (МАКСИМАЛЬНОЙ) ЦЕНЫ КОНТРАКТА</t>
  </si>
  <si>
    <t xml:space="preserve">Металлические контейнеры для сбора ТБО </t>
  </si>
  <si>
    <t>Утверждаю:</t>
  </si>
  <si>
    <t>Приложение № 2 к Документации об электронном аукционе</t>
  </si>
  <si>
    <t>Глава Аргаяшского сельского поселения</t>
  </si>
  <si>
    <t>__________________________ Ишкильдин А.З.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</si>
</sst>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2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17</xdr:row>
      <xdr:rowOff>57150</xdr:rowOff>
    </xdr:from>
    <xdr:to>
      <xdr:col>3</xdr:col>
      <xdr:colOff>428625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724650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view="pageBreakPreview" zoomScaleNormal="70" zoomScaleSheetLayoutView="100" zoomScalePageLayoutView="0" workbookViewId="0" topLeftCell="B1">
      <selection activeCell="B25" sqref="B25:N30"/>
    </sheetView>
  </sheetViews>
  <sheetFormatPr defaultColWidth="9.140625" defaultRowHeight="12.75"/>
  <cols>
    <col min="1" max="1" width="29.7109375" style="0" customWidth="1"/>
    <col min="2" max="2" width="6.7109375" style="0" customWidth="1"/>
    <col min="3" max="3" width="17.421875" style="0" customWidth="1"/>
    <col min="4" max="4" width="6.421875" style="0" customWidth="1"/>
    <col min="5" max="5" width="10.140625" style="0" customWidth="1"/>
    <col min="6" max="6" width="24.7109375" style="0" customWidth="1"/>
    <col min="7" max="7" width="13.140625" style="0" customWidth="1"/>
    <col min="8" max="8" width="12.140625" style="0" customWidth="1"/>
    <col min="9" max="10" width="11.7109375" style="0" customWidth="1"/>
    <col min="11" max="11" width="12.8515625" style="0" customWidth="1"/>
    <col min="12" max="12" width="14.140625" style="0" customWidth="1"/>
    <col min="13" max="13" width="14.28125" style="0" customWidth="1"/>
    <col min="14" max="14" width="19.57421875" style="0" customWidth="1"/>
    <col min="16" max="17" width="17.57421875" style="0" bestFit="1" customWidth="1"/>
    <col min="18" max="18" width="12.00390625" style="0" bestFit="1" customWidth="1"/>
  </cols>
  <sheetData>
    <row r="1" spans="10:14" ht="31.5" customHeight="1">
      <c r="J1" s="36" t="s">
        <v>26</v>
      </c>
      <c r="K1" s="37"/>
      <c r="L1" s="37"/>
      <c r="M1" s="37"/>
      <c r="N1" s="37"/>
    </row>
    <row r="2" spans="10:14" ht="21" customHeight="1">
      <c r="J2" s="41"/>
      <c r="K2" s="42"/>
      <c r="L2" s="42"/>
      <c r="M2" s="42"/>
      <c r="N2" s="42"/>
    </row>
    <row r="3" spans="10:14" ht="15">
      <c r="J3" s="38"/>
      <c r="K3" s="38"/>
      <c r="L3" s="31" t="s">
        <v>25</v>
      </c>
      <c r="M3" s="31"/>
      <c r="N3" s="39"/>
    </row>
    <row r="4" spans="10:14" ht="15">
      <c r="J4" s="38"/>
      <c r="K4" s="38"/>
      <c r="L4" s="31" t="s">
        <v>27</v>
      </c>
      <c r="M4" s="31"/>
      <c r="N4" s="40"/>
    </row>
    <row r="5" spans="10:14" ht="39.75" customHeight="1">
      <c r="J5" s="38"/>
      <c r="K5" s="38"/>
      <c r="L5" s="31" t="s">
        <v>28</v>
      </c>
      <c r="M5" s="31"/>
      <c r="N5" s="31"/>
    </row>
    <row r="6" spans="10:14" ht="12.75">
      <c r="J6" s="38"/>
      <c r="K6" s="38"/>
      <c r="L6" s="38"/>
      <c r="M6" s="38"/>
      <c r="N6" s="38"/>
    </row>
    <row r="7" spans="2:14" ht="19.5" customHeight="1">
      <c r="B7" s="35" t="s">
        <v>23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0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5" ht="15.75" customHeight="1"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7"/>
    </row>
    <row r="10" spans="2:15" ht="32.25" customHeight="1">
      <c r="B10" s="22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7"/>
    </row>
    <row r="12" spans="2:14" ht="37.5" customHeight="1">
      <c r="B12" s="32" t="s">
        <v>4</v>
      </c>
      <c r="C12" s="32" t="s">
        <v>0</v>
      </c>
      <c r="D12" s="27" t="s">
        <v>5</v>
      </c>
      <c r="E12" s="32" t="s">
        <v>3</v>
      </c>
      <c r="F12" s="32" t="s">
        <v>1</v>
      </c>
      <c r="G12" s="32" t="s">
        <v>2</v>
      </c>
      <c r="H12" s="33" t="s">
        <v>13</v>
      </c>
      <c r="I12" s="34"/>
      <c r="J12" s="34"/>
      <c r="K12" s="27" t="s">
        <v>15</v>
      </c>
      <c r="L12" s="27" t="s">
        <v>16</v>
      </c>
      <c r="M12" s="27" t="s">
        <v>14</v>
      </c>
      <c r="N12" s="27" t="s">
        <v>8</v>
      </c>
    </row>
    <row r="13" spans="2:14" ht="147.75" customHeight="1">
      <c r="B13" s="32"/>
      <c r="C13" s="32"/>
      <c r="D13" s="28"/>
      <c r="E13" s="32"/>
      <c r="F13" s="32"/>
      <c r="G13" s="32"/>
      <c r="H13" s="13" t="s">
        <v>19</v>
      </c>
      <c r="I13" s="13" t="s">
        <v>18</v>
      </c>
      <c r="J13" s="13" t="s">
        <v>20</v>
      </c>
      <c r="K13" s="28"/>
      <c r="L13" s="28"/>
      <c r="M13" s="28"/>
      <c r="N13" s="28"/>
    </row>
    <row r="14" spans="2:14" ht="15.75">
      <c r="B14" s="1">
        <v>1</v>
      </c>
      <c r="C14" s="18">
        <v>2</v>
      </c>
      <c r="D14" s="1">
        <v>3</v>
      </c>
      <c r="E14" s="2">
        <v>4</v>
      </c>
      <c r="F14" s="1">
        <v>5</v>
      </c>
      <c r="G14" s="2">
        <v>6</v>
      </c>
      <c r="H14" s="17">
        <v>7</v>
      </c>
      <c r="I14" s="18">
        <v>8</v>
      </c>
      <c r="J14" s="17">
        <v>9</v>
      </c>
      <c r="K14" s="2">
        <v>10</v>
      </c>
      <c r="L14" s="2">
        <v>11</v>
      </c>
      <c r="M14" s="2">
        <v>12</v>
      </c>
      <c r="N14" s="1">
        <v>13</v>
      </c>
    </row>
    <row r="15" spans="2:17" ht="64.5" customHeight="1">
      <c r="B15" s="14">
        <v>1</v>
      </c>
      <c r="C15" s="20" t="s">
        <v>24</v>
      </c>
      <c r="D15" s="19" t="s">
        <v>21</v>
      </c>
      <c r="E15" s="21">
        <v>64</v>
      </c>
      <c r="F15" s="12" t="s">
        <v>17</v>
      </c>
      <c r="G15" s="15">
        <v>3</v>
      </c>
      <c r="H15" s="10">
        <v>5101.25</v>
      </c>
      <c r="I15" s="10">
        <v>7552.5</v>
      </c>
      <c r="J15" s="10">
        <v>7225</v>
      </c>
      <c r="K15" s="16">
        <f>SQRT((H15-M15)^2+(I15-M15)^2+(J15-M15)^2)/SQRT((G15-1))</f>
        <v>1330.801567665142</v>
      </c>
      <c r="L15" s="10">
        <f>K15/M15*100</f>
        <v>20.08378143995687</v>
      </c>
      <c r="M15" s="9">
        <f>ROUND(AVERAGE(H15:J15),2)</f>
        <v>6626.25</v>
      </c>
      <c r="N15" s="9">
        <f>E15*M15</f>
        <v>424080</v>
      </c>
      <c r="P15" s="11"/>
      <c r="Q15" s="11"/>
    </row>
    <row r="16" spans="2:16" ht="18" customHeight="1">
      <c r="B16" s="23" t="s">
        <v>10</v>
      </c>
      <c r="C16" s="24"/>
      <c r="D16" s="25"/>
      <c r="E16" s="25"/>
      <c r="F16" s="25"/>
      <c r="G16" s="25"/>
      <c r="H16" s="25"/>
      <c r="I16" s="25"/>
      <c r="J16" s="25"/>
      <c r="K16" s="26"/>
      <c r="L16" s="8"/>
      <c r="M16" s="8"/>
      <c r="N16" s="3">
        <f>SUM(N15:N15)</f>
        <v>424080</v>
      </c>
      <c r="P16" s="11"/>
    </row>
    <row r="17" spans="2:16" ht="15.75">
      <c r="B17" s="5" t="s">
        <v>6</v>
      </c>
      <c r="C17" s="5"/>
      <c r="P17" s="11"/>
    </row>
    <row r="18" ht="12.75">
      <c r="P18" s="11"/>
    </row>
    <row r="19" ht="12.75">
      <c r="P19" s="11"/>
    </row>
    <row r="20" ht="12.75">
      <c r="P20" s="11"/>
    </row>
    <row r="21" spans="2:16" ht="108" customHeight="1">
      <c r="B21" s="29" t="s">
        <v>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11"/>
    </row>
    <row r="22" spans="15:16" ht="106.5" customHeight="1" hidden="1">
      <c r="O22" s="4"/>
      <c r="P22" s="11"/>
    </row>
    <row r="23" ht="15.75">
      <c r="B23" s="5" t="s">
        <v>9</v>
      </c>
    </row>
    <row r="25" spans="2:14" ht="12.75">
      <c r="B25" s="30" t="s">
        <v>22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2:14" ht="12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2:14" ht="12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ht="12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92.2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</sheetData>
  <sheetProtection/>
  <mergeCells count="21">
    <mergeCell ref="L5:N5"/>
    <mergeCell ref="J1:N1"/>
    <mergeCell ref="L4:N4"/>
    <mergeCell ref="E12:E13"/>
    <mergeCell ref="C12:C13"/>
    <mergeCell ref="F12:F13"/>
    <mergeCell ref="H12:J12"/>
    <mergeCell ref="B7:N7"/>
    <mergeCell ref="G12:G13"/>
    <mergeCell ref="B9:N9"/>
    <mergeCell ref="B12:B13"/>
    <mergeCell ref="L3:M3"/>
    <mergeCell ref="B21:N21"/>
    <mergeCell ref="M12:M13"/>
    <mergeCell ref="K12:K13"/>
    <mergeCell ref="B25:N30"/>
    <mergeCell ref="B10:N10"/>
    <mergeCell ref="B16:K16"/>
    <mergeCell ref="D12:D13"/>
    <mergeCell ref="N12:N13"/>
    <mergeCell ref="L12:L13"/>
  </mergeCells>
  <printOptions/>
  <pageMargins left="1.220472440944882" right="0.1968503937007874" top="0.7480314960629921" bottom="0.7480314960629921" header="0.31496062992125984" footer="0.31496062992125984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User-E</cp:lastModifiedBy>
  <cp:lastPrinted>2016-08-26T03:35:58Z</cp:lastPrinted>
  <dcterms:created xsi:type="dcterms:W3CDTF">1996-10-08T23:32:33Z</dcterms:created>
  <dcterms:modified xsi:type="dcterms:W3CDTF">2016-08-26T03:37:15Z</dcterms:modified>
  <cp:category/>
  <cp:version/>
  <cp:contentType/>
  <cp:contentStatus/>
</cp:coreProperties>
</file>